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4605" tabRatio="601" activeTab="0"/>
  </bookViews>
  <sheets>
    <sheet name="STUDREG" sheetId="1" r:id="rId1"/>
  </sheets>
  <definedNames>
    <definedName name="_Key1" localSheetId="0" hidden="1">'STUDREG'!#REF!</definedName>
    <definedName name="_Order1" localSheetId="0" hidden="1">255</definedName>
    <definedName name="_Regression_Int" localSheetId="0" hidden="1">1</definedName>
    <definedName name="_xlnm.Print_Area" localSheetId="0">'STUDREG'!$B$1:$J$76</definedName>
  </definedNames>
  <calcPr fullCalcOnLoad="1"/>
</workbook>
</file>

<file path=xl/sharedStrings.xml><?xml version="1.0" encoding="utf-8"?>
<sst xmlns="http://schemas.openxmlformats.org/spreadsheetml/2006/main" count="86" uniqueCount="29">
  <si>
    <t>Fact Book</t>
  </si>
  <si>
    <t>YORK UNIVERSITY - UNIVERSITÉ YORK</t>
  </si>
  <si>
    <t>Totals</t>
  </si>
  <si>
    <t>FT UG. Degree</t>
  </si>
  <si>
    <t xml:space="preserve"> Form. Fees</t>
  </si>
  <si>
    <t xml:space="preserve"> </t>
  </si>
  <si>
    <t>PT UG. Degree</t>
  </si>
  <si>
    <t>U.G. Totals</t>
  </si>
  <si>
    <t>FT Masters</t>
  </si>
  <si>
    <t>PT Masters</t>
  </si>
  <si>
    <t>Min/Max Adj.</t>
  </si>
  <si>
    <t>FT Doctoral</t>
  </si>
  <si>
    <t>PT Doctoral</t>
  </si>
  <si>
    <t>Grad Totals</t>
  </si>
  <si>
    <t>Grand Total</t>
  </si>
  <si>
    <t>Total BIUs</t>
  </si>
  <si>
    <t>Heads Eligible</t>
  </si>
  <si>
    <t>Heads Ineligible</t>
  </si>
  <si>
    <t xml:space="preserve">     Ineligible FFTES</t>
  </si>
  <si>
    <t xml:space="preserve">     Eligible FFTES</t>
  </si>
  <si>
    <t xml:space="preserve">     BIUS</t>
  </si>
  <si>
    <t>113</t>
  </si>
  <si>
    <t>July 17/11</t>
  </si>
  <si>
    <t xml:space="preserve">   2012-2013</t>
  </si>
  <si>
    <t xml:space="preserve">2012/13 UAR Summary </t>
  </si>
  <si>
    <t>June 30/12</t>
  </si>
  <si>
    <t>Nov 1/12</t>
  </si>
  <si>
    <t>Feb 1/13</t>
  </si>
  <si>
    <t>Mar 15/13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</si>
</sst>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_)"/>
    <numFmt numFmtId="166" formatCode="0.00_)"/>
    <numFmt numFmtId="167" formatCode="#,##0.000"/>
    <numFmt numFmtId="168" formatCode="&quot;$&quot;#,##0"/>
    <numFmt numFmtId="169" formatCode="0.00_);[Red]\(0.00\)"/>
    <numFmt numFmtId="170" formatCode="0.0"/>
    <numFmt numFmtId="171" formatCode="#,##0.0_);[Red]\(#,##0.0\)"/>
    <numFmt numFmtId="172" formatCode="#,##0.0"/>
    <numFmt numFmtId="173" formatCode="0.0_);[Red]\(0.0\)"/>
    <numFmt numFmtId="174" formatCode="&quot;$&quot;#,##0.00"/>
  </numFmts>
  <fonts count="3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Courier"/>
      <family val="0"/>
    </font>
    <font>
      <sz val="7"/>
      <name val="Helv"/>
      <family val="0"/>
    </font>
    <font>
      <b/>
      <sz val="7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name val="Helv"/>
      <family val="0"/>
    </font>
    <font>
      <b/>
      <sz val="5"/>
      <name val="Helv"/>
      <family val="0"/>
    </font>
    <font>
      <sz val="5"/>
      <color indexed="12"/>
      <name val="Helv"/>
      <family val="0"/>
    </font>
    <font>
      <sz val="5"/>
      <color indexed="56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5" fillId="0" borderId="10" xfId="0" applyFont="1" applyBorder="1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8" fillId="0" borderId="11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8" fillId="0" borderId="12" xfId="0" applyFont="1" applyBorder="1" applyAlignment="1">
      <alignment/>
    </xf>
    <xf numFmtId="37" fontId="8" fillId="0" borderId="13" xfId="0" applyFont="1" applyBorder="1" applyAlignment="1" applyProtection="1">
      <alignment horizontal="left"/>
      <protection/>
    </xf>
    <xf numFmtId="37" fontId="8" fillId="0" borderId="13" xfId="0" applyFont="1" applyBorder="1" applyAlignment="1">
      <alignment/>
    </xf>
    <xf numFmtId="37" fontId="9" fillId="0" borderId="14" xfId="0" applyFont="1" applyBorder="1" applyAlignment="1">
      <alignment/>
    </xf>
    <xf numFmtId="37" fontId="8" fillId="0" borderId="14" xfId="0" applyFont="1" applyBorder="1" applyAlignment="1">
      <alignment/>
    </xf>
    <xf numFmtId="37" fontId="8" fillId="0" borderId="15" xfId="0" applyFont="1" applyBorder="1" applyAlignment="1">
      <alignment/>
    </xf>
    <xf numFmtId="37" fontId="6" fillId="0" borderId="10" xfId="0" applyFont="1" applyBorder="1" applyAlignment="1">
      <alignment/>
    </xf>
    <xf numFmtId="37" fontId="11" fillId="0" borderId="10" xfId="0" applyFont="1" applyBorder="1" applyAlignment="1">
      <alignment/>
    </xf>
    <xf numFmtId="37" fontId="10" fillId="0" borderId="0" xfId="0" applyFont="1" applyAlignment="1">
      <alignment horizontal="centerContinuous"/>
    </xf>
    <xf numFmtId="37" fontId="10" fillId="0" borderId="0" xfId="0" applyFont="1" applyAlignment="1" quotePrefix="1">
      <alignment horizontal="right"/>
    </xf>
    <xf numFmtId="37" fontId="12" fillId="0" borderId="16" xfId="0" applyFont="1" applyBorder="1" applyAlignment="1" applyProtection="1">
      <alignment horizontal="centerContinuous"/>
      <protection/>
    </xf>
    <xf numFmtId="37" fontId="12" fillId="0" borderId="17" xfId="0" applyFont="1" applyBorder="1" applyAlignment="1" applyProtection="1">
      <alignment horizontal="centerContinuous"/>
      <protection/>
    </xf>
    <xf numFmtId="37" fontId="12" fillId="0" borderId="18" xfId="0" applyFont="1" applyBorder="1" applyAlignment="1" applyProtection="1">
      <alignment horizontal="centerContinuous"/>
      <protection/>
    </xf>
    <xf numFmtId="37" fontId="10" fillId="0" borderId="10" xfId="0" applyFont="1" applyBorder="1" applyAlignment="1">
      <alignment/>
    </xf>
    <xf numFmtId="37" fontId="10" fillId="0" borderId="0" xfId="0" applyFont="1" applyAlignment="1" quotePrefix="1">
      <alignment horizontal="left"/>
    </xf>
    <xf numFmtId="37" fontId="29" fillId="0" borderId="0" xfId="0" applyFont="1" applyAlignment="1" applyProtection="1">
      <alignment/>
      <protection/>
    </xf>
    <xf numFmtId="37" fontId="30" fillId="0" borderId="0" xfId="0" applyFont="1" applyAlignment="1" applyProtection="1">
      <alignment horizontal="right"/>
      <protection/>
    </xf>
    <xf numFmtId="37" fontId="30" fillId="0" borderId="0" xfId="0" applyFont="1" applyAlignment="1" applyProtection="1">
      <alignment/>
      <protection/>
    </xf>
    <xf numFmtId="169" fontId="31" fillId="0" borderId="0" xfId="0" applyNumberFormat="1" applyFont="1" applyAlignment="1" applyProtection="1">
      <alignment horizontal="right"/>
      <protection locked="0"/>
    </xf>
    <xf numFmtId="169" fontId="29" fillId="0" borderId="0" xfId="0" applyNumberFormat="1" applyFont="1" applyAlignment="1" applyProtection="1">
      <alignment horizontal="right"/>
      <protection locked="0"/>
    </xf>
    <xf numFmtId="3" fontId="8" fillId="0" borderId="11" xfId="0" applyNumberFormat="1" applyFont="1" applyBorder="1" applyAlignment="1">
      <alignment/>
    </xf>
    <xf numFmtId="3" fontId="29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 applyProtection="1">
      <alignment horizontal="right"/>
      <protection locked="0"/>
    </xf>
    <xf numFmtId="3" fontId="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9" fillId="0" borderId="14" xfId="0" applyNumberFormat="1" applyFont="1" applyBorder="1" applyAlignment="1">
      <alignment/>
    </xf>
    <xf numFmtId="3" fontId="0" fillId="0" borderId="0" xfId="0" applyNumberFormat="1" applyAlignment="1" applyProtection="1">
      <alignment horizontal="left"/>
      <protection/>
    </xf>
    <xf numFmtId="3" fontId="0" fillId="0" borderId="0" xfId="0" applyNumberFormat="1" applyAlignment="1" applyProtection="1">
      <alignment horizontal="right"/>
      <protection/>
    </xf>
    <xf numFmtId="3" fontId="29" fillId="0" borderId="0" xfId="0" applyNumberFormat="1" applyFont="1" applyAlignment="1" applyProtection="1">
      <alignment horizontal="right"/>
      <protection locked="0"/>
    </xf>
    <xf numFmtId="3" fontId="32" fillId="0" borderId="0" xfId="0" applyNumberFormat="1" applyFont="1" applyAlignment="1" applyProtection="1">
      <alignment horizontal="right"/>
      <protection locked="0"/>
    </xf>
    <xf numFmtId="3" fontId="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/>
    </xf>
    <xf numFmtId="4" fontId="29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 horizontal="right"/>
      <protection locked="0"/>
    </xf>
    <xf numFmtId="4" fontId="8" fillId="0" borderId="14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8" fillId="0" borderId="11" xfId="0" applyNumberFormat="1" applyFont="1" applyBorder="1" applyAlignment="1">
      <alignment/>
    </xf>
    <xf numFmtId="174" fontId="29" fillId="0" borderId="0" xfId="0" applyNumberFormat="1" applyFont="1" applyAlignment="1" applyProtection="1">
      <alignment/>
      <protection/>
    </xf>
    <xf numFmtId="174" fontId="31" fillId="0" borderId="0" xfId="0" applyNumberFormat="1" applyFont="1" applyAlignment="1" applyProtection="1">
      <alignment horizontal="right"/>
      <protection locked="0"/>
    </xf>
    <xf numFmtId="174" fontId="8" fillId="0" borderId="14" xfId="0" applyNumberFormat="1" applyFont="1" applyBorder="1" applyAlignment="1">
      <alignment/>
    </xf>
    <xf numFmtId="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4" fontId="29" fillId="0" borderId="0" xfId="0" applyNumberFormat="1" applyFont="1" applyAlignment="1" applyProtection="1">
      <alignment horizontal="right"/>
      <protection locked="0"/>
    </xf>
    <xf numFmtId="4" fontId="9" fillId="0" borderId="11" xfId="0" applyNumberFormat="1" applyFont="1" applyBorder="1" applyAlignment="1">
      <alignment/>
    </xf>
    <xf numFmtId="174" fontId="29" fillId="0" borderId="0" xfId="0" applyNumberFormat="1" applyFont="1" applyAlignment="1" applyProtection="1">
      <alignment horizontal="right"/>
      <protection locked="0"/>
    </xf>
    <xf numFmtId="174" fontId="9" fillId="0" borderId="11" xfId="0" applyNumberFormat="1" applyFont="1" applyBorder="1" applyAlignment="1">
      <alignment/>
    </xf>
    <xf numFmtId="8" fontId="29" fillId="0" borderId="0" xfId="0" applyNumberFormat="1" applyFont="1" applyAlignment="1" applyProtection="1">
      <alignment horizontal="right"/>
      <protection locked="0"/>
    </xf>
    <xf numFmtId="4" fontId="32" fillId="0" borderId="0" xfId="0" applyNumberFormat="1" applyFont="1" applyAlignment="1" applyProtection="1">
      <alignment horizontal="right"/>
      <protection locked="0"/>
    </xf>
    <xf numFmtId="40" fontId="29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35"/>
  <sheetViews>
    <sheetView showGridLines="0" tabSelected="1" zoomScale="200" zoomScaleNormal="200" zoomScalePageLayoutView="0" workbookViewId="0" topLeftCell="A2">
      <selection activeCell="G17" sqref="G17"/>
    </sheetView>
  </sheetViews>
  <sheetFormatPr defaultColWidth="9.625" defaultRowHeight="12.75"/>
  <cols>
    <col min="1" max="1" width="4.75390625" style="0" customWidth="1"/>
    <col min="2" max="2" width="5.625" style="0" customWidth="1"/>
    <col min="3" max="3" width="16.625" style="0" customWidth="1"/>
    <col min="4" max="4" width="9.875" style="0" customWidth="1"/>
    <col min="5" max="5" width="8.75390625" style="0" customWidth="1"/>
    <col min="6" max="7" width="10.625" style="0" customWidth="1"/>
    <col min="8" max="8" width="8.625" style="0" customWidth="1"/>
    <col min="9" max="9" width="10.625" style="0" customWidth="1"/>
    <col min="10" max="10" width="5.625" style="0" customWidth="1"/>
    <col min="12" max="12" width="7.625" style="0" customWidth="1"/>
    <col min="14" max="14" width="11.625" style="0" customWidth="1"/>
    <col min="15" max="15" width="12.625" style="0" customWidth="1"/>
  </cols>
  <sheetData>
    <row r="1" spans="2:10" ht="60" customHeight="1" thickBot="1">
      <c r="B1" s="18" t="s">
        <v>0</v>
      </c>
      <c r="C1" s="3"/>
      <c r="D1" s="17"/>
      <c r="E1" s="17"/>
      <c r="F1" s="17"/>
      <c r="G1" s="17"/>
      <c r="H1" s="17"/>
      <c r="I1" s="24" t="s">
        <v>23</v>
      </c>
      <c r="J1" s="3"/>
    </row>
    <row r="2" spans="2:10" ht="22.5" customHeight="1" thickTop="1">
      <c r="B2" s="19" t="s">
        <v>1</v>
      </c>
      <c r="C2" s="4"/>
      <c r="D2" s="5"/>
      <c r="E2" s="5"/>
      <c r="F2" s="5"/>
      <c r="G2" s="5"/>
      <c r="H2" s="5"/>
      <c r="I2" s="5"/>
      <c r="J2" s="4"/>
    </row>
    <row r="3" spans="2:10" ht="21.75" customHeight="1">
      <c r="B3" s="21" t="s">
        <v>24</v>
      </c>
      <c r="C3" s="22"/>
      <c r="D3" s="22"/>
      <c r="E3" s="22"/>
      <c r="F3" s="22"/>
      <c r="G3" s="22"/>
      <c r="H3" s="22"/>
      <c r="I3" s="22"/>
      <c r="J3" s="23"/>
    </row>
    <row r="4" spans="2:18" ht="3.75" customHeight="1">
      <c r="B4" s="8"/>
      <c r="C4" s="9"/>
      <c r="D4" s="10"/>
      <c r="E4" s="10"/>
      <c r="F4" s="10"/>
      <c r="G4" s="10"/>
      <c r="H4" s="10"/>
      <c r="I4" s="10"/>
      <c r="J4" s="14"/>
      <c r="O4" s="1"/>
      <c r="P4" s="1"/>
      <c r="Q4" s="1"/>
      <c r="R4" s="1"/>
    </row>
    <row r="5" spans="2:18" ht="7.5" customHeight="1">
      <c r="B5" s="8"/>
      <c r="C5" s="26"/>
      <c r="D5" s="27" t="s">
        <v>25</v>
      </c>
      <c r="E5" s="27" t="s">
        <v>22</v>
      </c>
      <c r="F5" s="27" t="s">
        <v>26</v>
      </c>
      <c r="G5" s="27" t="s">
        <v>27</v>
      </c>
      <c r="H5" s="27" t="s">
        <v>28</v>
      </c>
      <c r="I5" s="27" t="s">
        <v>2</v>
      </c>
      <c r="J5" s="15"/>
      <c r="O5" s="2"/>
      <c r="P5" s="2"/>
      <c r="Q5" s="2"/>
      <c r="R5" s="2"/>
    </row>
    <row r="6" spans="2:18" ht="9.75" customHeight="1">
      <c r="B6" s="8"/>
      <c r="C6" s="28" t="s">
        <v>3</v>
      </c>
      <c r="D6" s="26"/>
      <c r="E6" s="26"/>
      <c r="F6" s="26"/>
      <c r="G6" s="26"/>
      <c r="H6" s="26"/>
      <c r="I6" s="26"/>
      <c r="J6" s="15"/>
      <c r="O6" s="2"/>
      <c r="P6" s="2"/>
      <c r="Q6" s="2"/>
      <c r="R6" s="2"/>
    </row>
    <row r="7" spans="2:18" s="35" customFormat="1" ht="7.5" customHeight="1">
      <c r="B7" s="31"/>
      <c r="C7" s="32" t="s">
        <v>16</v>
      </c>
      <c r="D7" s="33">
        <v>5700</v>
      </c>
      <c r="E7" s="33">
        <v>157</v>
      </c>
      <c r="F7" s="33">
        <v>37706</v>
      </c>
      <c r="G7" s="33">
        <v>37749</v>
      </c>
      <c r="H7" s="33">
        <v>0</v>
      </c>
      <c r="I7" s="33"/>
      <c r="J7" s="34"/>
      <c r="O7" s="36"/>
      <c r="P7" s="36"/>
      <c r="Q7" s="36"/>
      <c r="R7" s="36"/>
    </row>
    <row r="8" spans="2:15" s="35" customFormat="1" ht="7.5" customHeight="1">
      <c r="B8" s="31"/>
      <c r="C8" s="37" t="s">
        <v>17</v>
      </c>
      <c r="D8" s="33">
        <v>791</v>
      </c>
      <c r="E8" s="33">
        <v>54</v>
      </c>
      <c r="F8" s="33">
        <v>3528</v>
      </c>
      <c r="G8" s="33">
        <v>3622</v>
      </c>
      <c r="H8" s="33">
        <v>0</v>
      </c>
      <c r="I8" s="33"/>
      <c r="J8" s="34"/>
      <c r="O8" s="36"/>
    </row>
    <row r="9" spans="2:18" s="45" customFormat="1" ht="7.5" customHeight="1">
      <c r="B9" s="46"/>
      <c r="C9" s="47" t="s">
        <v>19</v>
      </c>
      <c r="D9" s="48">
        <f>2161.87+1.05</f>
        <v>2162.92</v>
      </c>
      <c r="E9" s="48">
        <v>50.97</v>
      </c>
      <c r="F9" s="48">
        <v>16556.45</v>
      </c>
      <c r="G9" s="48">
        <v>16785.67</v>
      </c>
      <c r="H9" s="48">
        <v>0</v>
      </c>
      <c r="I9" s="48">
        <f>SUM(D9:H9)</f>
        <v>35556.009999999995</v>
      </c>
      <c r="J9" s="49"/>
      <c r="O9" s="55"/>
      <c r="P9" s="55"/>
      <c r="Q9" s="55"/>
      <c r="R9" s="55"/>
    </row>
    <row r="10" spans="2:18" s="45" customFormat="1" ht="7.5" customHeight="1">
      <c r="B10" s="46"/>
      <c r="C10" s="47" t="s">
        <v>18</v>
      </c>
      <c r="D10" s="48">
        <v>294.9</v>
      </c>
      <c r="E10" s="48">
        <v>16.57</v>
      </c>
      <c r="F10" s="48">
        <v>1422.82</v>
      </c>
      <c r="G10" s="48">
        <v>1491.14</v>
      </c>
      <c r="H10" s="48">
        <v>0</v>
      </c>
      <c r="I10" s="48">
        <f>SUM(D10:H10)</f>
        <v>3225.4300000000003</v>
      </c>
      <c r="J10" s="49"/>
      <c r="O10" s="55"/>
      <c r="P10" s="55"/>
      <c r="Q10" s="55"/>
      <c r="R10" s="55"/>
    </row>
    <row r="11" spans="2:18" s="45" customFormat="1" ht="7.5" customHeight="1">
      <c r="B11" s="46"/>
      <c r="C11" s="47" t="s">
        <v>20</v>
      </c>
      <c r="D11" s="48">
        <f>3142.62+1.05</f>
        <v>3143.67</v>
      </c>
      <c r="E11" s="48">
        <v>72.55</v>
      </c>
      <c r="F11" s="48">
        <v>23842.12</v>
      </c>
      <c r="G11" s="48">
        <v>24066.97</v>
      </c>
      <c r="H11" s="48">
        <v>0</v>
      </c>
      <c r="I11" s="48">
        <f>SUM(D11:H11)</f>
        <v>51125.31</v>
      </c>
      <c r="J11" s="49"/>
      <c r="O11" s="55"/>
      <c r="P11" s="55"/>
      <c r="Q11" s="55"/>
      <c r="R11" s="55"/>
    </row>
    <row r="12" spans="1:18" ht="7.5" customHeight="1">
      <c r="A12" s="50"/>
      <c r="B12" s="51"/>
      <c r="C12" s="52" t="s">
        <v>4</v>
      </c>
      <c r="D12" s="53">
        <f>5159717+3579</f>
        <v>5163296</v>
      </c>
      <c r="E12" s="53">
        <v>121683</v>
      </c>
      <c r="F12" s="53">
        <v>39524938</v>
      </c>
      <c r="G12" s="53">
        <v>40069612</v>
      </c>
      <c r="H12" s="53">
        <v>0</v>
      </c>
      <c r="I12" s="53">
        <f>SUM(D12:H12)</f>
        <v>84879529</v>
      </c>
      <c r="J12" s="54"/>
      <c r="O12" s="2"/>
      <c r="P12" s="2"/>
      <c r="Q12" s="2"/>
      <c r="R12" s="2"/>
    </row>
    <row r="13" spans="2:18" s="35" customFormat="1" ht="9.75" customHeight="1">
      <c r="B13" s="31"/>
      <c r="C13" s="38" t="s">
        <v>6</v>
      </c>
      <c r="D13" s="33"/>
      <c r="E13" s="33"/>
      <c r="F13" s="33"/>
      <c r="G13" s="33"/>
      <c r="H13" s="33"/>
      <c r="I13" s="33"/>
      <c r="J13" s="34"/>
      <c r="O13" s="36"/>
      <c r="P13" s="36"/>
      <c r="Q13" s="36"/>
      <c r="R13" s="36"/>
    </row>
    <row r="14" spans="2:10" s="35" customFormat="1" ht="7.5" customHeight="1">
      <c r="B14" s="31"/>
      <c r="C14" s="32" t="s">
        <v>16</v>
      </c>
      <c r="D14" s="33">
        <v>11340</v>
      </c>
      <c r="E14" s="33">
        <v>4804</v>
      </c>
      <c r="F14" s="33">
        <v>6805</v>
      </c>
      <c r="G14" s="33">
        <v>7337</v>
      </c>
      <c r="H14" s="33">
        <v>157</v>
      </c>
      <c r="I14" s="33"/>
      <c r="J14" s="34"/>
    </row>
    <row r="15" spans="2:18" s="35" customFormat="1" ht="7.5" customHeight="1">
      <c r="B15" s="31"/>
      <c r="C15" s="37" t="s">
        <v>17</v>
      </c>
      <c r="D15" s="33">
        <v>985</v>
      </c>
      <c r="E15" s="33">
        <v>603</v>
      </c>
      <c r="F15" s="33">
        <v>574</v>
      </c>
      <c r="G15" s="33">
        <v>519</v>
      </c>
      <c r="H15" s="33">
        <v>0</v>
      </c>
      <c r="I15" s="33"/>
      <c r="J15" s="39"/>
      <c r="O15" s="40"/>
      <c r="P15" s="40"/>
      <c r="Q15" s="41"/>
      <c r="R15" s="41"/>
    </row>
    <row r="16" spans="2:18" s="45" customFormat="1" ht="7.5" customHeight="1">
      <c r="B16" s="46"/>
      <c r="C16" s="47" t="s">
        <v>19</v>
      </c>
      <c r="D16" s="48">
        <v>1841.73</v>
      </c>
      <c r="E16" s="48">
        <v>600.32</v>
      </c>
      <c r="F16" s="48">
        <v>1282.69</v>
      </c>
      <c r="G16" s="48">
        <v>1342.13</v>
      </c>
      <c r="H16" s="48">
        <v>8.48</v>
      </c>
      <c r="I16" s="48">
        <f>SUM(D16:H16)</f>
        <v>5075.35</v>
      </c>
      <c r="J16" s="49"/>
      <c r="O16" s="55"/>
      <c r="P16" s="55"/>
      <c r="Q16" s="55"/>
      <c r="R16" s="55"/>
    </row>
    <row r="17" spans="2:18" s="45" customFormat="1" ht="7.5" customHeight="1">
      <c r="B17" s="46"/>
      <c r="C17" s="47" t="s">
        <v>18</v>
      </c>
      <c r="D17" s="48">
        <v>165</v>
      </c>
      <c r="E17" s="48">
        <v>82.23</v>
      </c>
      <c r="F17" s="48">
        <v>94.79</v>
      </c>
      <c r="G17" s="48">
        <v>85.14</v>
      </c>
      <c r="H17" s="48">
        <v>0</v>
      </c>
      <c r="I17" s="48">
        <f>SUM(D17:H17)</f>
        <v>427.16</v>
      </c>
      <c r="J17" s="49"/>
      <c r="O17" s="55"/>
      <c r="P17" s="55"/>
      <c r="Q17" s="55"/>
      <c r="R17" s="55"/>
    </row>
    <row r="18" spans="2:18" s="45" customFormat="1" ht="7.5" customHeight="1">
      <c r="B18" s="46"/>
      <c r="C18" s="47" t="s">
        <v>20</v>
      </c>
      <c r="D18" s="48">
        <v>2710.42</v>
      </c>
      <c r="E18" s="48">
        <v>875.53</v>
      </c>
      <c r="F18" s="48">
        <v>1860.76</v>
      </c>
      <c r="G18" s="48">
        <v>1936.04</v>
      </c>
      <c r="H18" s="48">
        <v>15.8</v>
      </c>
      <c r="I18" s="48">
        <f>SUM(D18:H18)</f>
        <v>7398.55</v>
      </c>
      <c r="J18" s="49"/>
      <c r="O18" s="55"/>
      <c r="P18" s="55"/>
      <c r="Q18" s="55"/>
      <c r="R18" s="55"/>
    </row>
    <row r="19" spans="2:18" s="50" customFormat="1" ht="7.5" customHeight="1">
      <c r="B19" s="51"/>
      <c r="C19" s="52" t="s">
        <v>4</v>
      </c>
      <c r="D19" s="53">
        <v>4396185</v>
      </c>
      <c r="E19" s="53">
        <v>1432994</v>
      </c>
      <c r="F19" s="53">
        <v>3060598</v>
      </c>
      <c r="G19" s="53">
        <v>3202834</v>
      </c>
      <c r="H19" s="53">
        <v>20231</v>
      </c>
      <c r="I19" s="53">
        <f>SUM(D19:H19)</f>
        <v>12112842</v>
      </c>
      <c r="J19" s="54"/>
      <c r="O19" s="56"/>
      <c r="P19" s="56"/>
      <c r="Q19" s="56"/>
      <c r="R19" s="56"/>
    </row>
    <row r="20" spans="2:10" ht="9.75" customHeight="1">
      <c r="B20" s="8"/>
      <c r="C20" s="28" t="s">
        <v>7</v>
      </c>
      <c r="D20" s="29"/>
      <c r="E20" s="29"/>
      <c r="F20" s="29"/>
      <c r="G20" s="29"/>
      <c r="H20" s="29"/>
      <c r="I20" s="29"/>
      <c r="J20" s="15"/>
    </row>
    <row r="21" spans="2:10" s="35" customFormat="1" ht="7.5" customHeight="1">
      <c r="B21" s="31"/>
      <c r="C21" s="32" t="s">
        <v>16</v>
      </c>
      <c r="D21" s="42">
        <f>+D14+D7</f>
        <v>17040</v>
      </c>
      <c r="E21" s="42">
        <f aca="true" t="shared" si="0" ref="E21:H24">E7+E14</f>
        <v>4961</v>
      </c>
      <c r="F21" s="42">
        <f t="shared" si="0"/>
        <v>44511</v>
      </c>
      <c r="G21" s="42">
        <f t="shared" si="0"/>
        <v>45086</v>
      </c>
      <c r="H21" s="42">
        <f t="shared" si="0"/>
        <v>157</v>
      </c>
      <c r="I21" s="42"/>
      <c r="J21" s="34"/>
    </row>
    <row r="22" spans="2:18" s="35" customFormat="1" ht="7.5" customHeight="1">
      <c r="B22" s="31"/>
      <c r="C22" s="37" t="s">
        <v>17</v>
      </c>
      <c r="D22" s="42">
        <f>D8+D15</f>
        <v>1776</v>
      </c>
      <c r="E22" s="42">
        <f t="shared" si="0"/>
        <v>657</v>
      </c>
      <c r="F22" s="42">
        <f t="shared" si="0"/>
        <v>4102</v>
      </c>
      <c r="G22" s="42">
        <f t="shared" si="0"/>
        <v>4141</v>
      </c>
      <c r="H22" s="42">
        <f t="shared" si="0"/>
        <v>0</v>
      </c>
      <c r="I22" s="42"/>
      <c r="J22" s="34"/>
      <c r="O22" s="36"/>
      <c r="P22" s="36"/>
      <c r="Q22" s="36"/>
      <c r="R22" s="36"/>
    </row>
    <row r="23" spans="2:18" s="45" customFormat="1" ht="7.5" customHeight="1">
      <c r="B23" s="46"/>
      <c r="C23" s="47" t="s">
        <v>19</v>
      </c>
      <c r="D23" s="57">
        <f>D9+D16</f>
        <v>4004.65</v>
      </c>
      <c r="E23" s="57">
        <f t="shared" si="0"/>
        <v>651.2900000000001</v>
      </c>
      <c r="F23" s="57">
        <f t="shared" si="0"/>
        <v>17839.14</v>
      </c>
      <c r="G23" s="57">
        <f t="shared" si="0"/>
        <v>18127.8</v>
      </c>
      <c r="H23" s="57">
        <f t="shared" si="0"/>
        <v>8.48</v>
      </c>
      <c r="I23" s="57">
        <f>SUM(D23:H23)</f>
        <v>40631.36000000001</v>
      </c>
      <c r="J23" s="49"/>
      <c r="O23" s="55"/>
      <c r="P23" s="55"/>
      <c r="Q23" s="55"/>
      <c r="R23" s="55"/>
    </row>
    <row r="24" spans="2:18" s="45" customFormat="1" ht="7.5" customHeight="1">
      <c r="B24" s="46"/>
      <c r="C24" s="47" t="s">
        <v>18</v>
      </c>
      <c r="D24" s="57">
        <f>D10+D17</f>
        <v>459.9</v>
      </c>
      <c r="E24" s="57">
        <f t="shared" si="0"/>
        <v>98.80000000000001</v>
      </c>
      <c r="F24" s="57">
        <f t="shared" si="0"/>
        <v>1517.61</v>
      </c>
      <c r="G24" s="57">
        <f t="shared" si="0"/>
        <v>1576.2800000000002</v>
      </c>
      <c r="H24" s="57">
        <f t="shared" si="0"/>
        <v>0</v>
      </c>
      <c r="I24" s="57">
        <f>SUM(D24:H24)</f>
        <v>3652.59</v>
      </c>
      <c r="J24" s="49"/>
      <c r="O24" s="55"/>
      <c r="P24" s="55"/>
      <c r="Q24" s="55"/>
      <c r="R24" s="55"/>
    </row>
    <row r="25" spans="2:18" s="45" customFormat="1" ht="7.5" customHeight="1">
      <c r="B25" s="46"/>
      <c r="C25" s="47" t="s">
        <v>20</v>
      </c>
      <c r="D25" s="57">
        <f>D11+D18</f>
        <v>5854.09</v>
      </c>
      <c r="E25" s="57">
        <f aca="true" t="shared" si="1" ref="E25:H26">E11+E18</f>
        <v>948.0799999999999</v>
      </c>
      <c r="F25" s="57">
        <f t="shared" si="1"/>
        <v>25702.879999999997</v>
      </c>
      <c r="G25" s="57">
        <f t="shared" si="1"/>
        <v>26003.010000000002</v>
      </c>
      <c r="H25" s="57">
        <f t="shared" si="1"/>
        <v>15.8</v>
      </c>
      <c r="I25" s="57">
        <f>SUM(D25:H25)</f>
        <v>58523.86</v>
      </c>
      <c r="J25" s="49"/>
      <c r="O25" s="55"/>
      <c r="P25" s="55"/>
      <c r="Q25" s="55"/>
      <c r="R25" s="55"/>
    </row>
    <row r="26" spans="2:18" s="50" customFormat="1" ht="7.5" customHeight="1">
      <c r="B26" s="51"/>
      <c r="C26" s="52" t="s">
        <v>4</v>
      </c>
      <c r="D26" s="59">
        <f>D12+D19</f>
        <v>9559481</v>
      </c>
      <c r="E26" s="59">
        <f t="shared" si="1"/>
        <v>1554677</v>
      </c>
      <c r="F26" s="59">
        <f t="shared" si="1"/>
        <v>42585536</v>
      </c>
      <c r="G26" s="59">
        <f t="shared" si="1"/>
        <v>43272446</v>
      </c>
      <c r="H26" s="59">
        <f t="shared" si="1"/>
        <v>20231</v>
      </c>
      <c r="I26" s="59">
        <f>SUM(D26:H26)</f>
        <v>96992371</v>
      </c>
      <c r="J26" s="54"/>
      <c r="O26" s="56"/>
      <c r="P26" s="56"/>
      <c r="Q26" s="56"/>
      <c r="R26" s="56"/>
    </row>
    <row r="27" spans="2:18" ht="9.75" customHeight="1">
      <c r="B27" s="8"/>
      <c r="C27" s="28" t="s">
        <v>8</v>
      </c>
      <c r="D27" s="29"/>
      <c r="E27" s="29"/>
      <c r="F27" s="29"/>
      <c r="G27" s="29"/>
      <c r="H27" s="29"/>
      <c r="I27" s="29"/>
      <c r="J27" s="15"/>
      <c r="O27" s="2"/>
      <c r="P27" s="2"/>
      <c r="Q27" s="2"/>
      <c r="R27" s="2"/>
    </row>
    <row r="28" spans="2:18" s="35" customFormat="1" ht="7.5" customHeight="1">
      <c r="B28" s="31"/>
      <c r="C28" s="32" t="s">
        <v>16</v>
      </c>
      <c r="D28" s="33">
        <v>1195</v>
      </c>
      <c r="E28" s="33">
        <v>0</v>
      </c>
      <c r="F28" s="33">
        <v>1851</v>
      </c>
      <c r="G28" s="33">
        <v>1820</v>
      </c>
      <c r="H28" s="33">
        <v>0</v>
      </c>
      <c r="I28" s="33"/>
      <c r="J28" s="34"/>
      <c r="O28" s="36"/>
      <c r="P28" s="36"/>
      <c r="Q28" s="36"/>
      <c r="R28" s="36"/>
    </row>
    <row r="29" spans="2:18" s="35" customFormat="1" ht="7.5" customHeight="1">
      <c r="B29" s="31"/>
      <c r="C29" s="37" t="s">
        <v>17</v>
      </c>
      <c r="D29" s="33">
        <v>207</v>
      </c>
      <c r="E29" s="33">
        <v>0</v>
      </c>
      <c r="F29" s="33">
        <v>459</v>
      </c>
      <c r="G29" s="33">
        <v>452</v>
      </c>
      <c r="H29" s="33">
        <v>0</v>
      </c>
      <c r="I29" s="33"/>
      <c r="J29" s="34"/>
      <c r="O29" s="36"/>
      <c r="P29" s="36"/>
      <c r="Q29" s="36"/>
      <c r="R29" s="36"/>
    </row>
    <row r="30" spans="2:18" s="45" customFormat="1" ht="7.5" customHeight="1">
      <c r="B30" s="46"/>
      <c r="C30" s="47" t="s">
        <v>19</v>
      </c>
      <c r="D30" s="48">
        <v>1195</v>
      </c>
      <c r="E30" s="48">
        <v>0</v>
      </c>
      <c r="F30" s="48">
        <v>1852</v>
      </c>
      <c r="G30" s="48">
        <v>1820</v>
      </c>
      <c r="H30" s="48">
        <v>0</v>
      </c>
      <c r="I30" s="48">
        <f>SUM(D30:H30)</f>
        <v>4867</v>
      </c>
      <c r="J30" s="49"/>
      <c r="O30" s="55"/>
      <c r="P30" s="55"/>
      <c r="Q30" s="55"/>
      <c r="R30" s="55"/>
    </row>
    <row r="31" spans="2:18" s="45" customFormat="1" ht="7.5" customHeight="1">
      <c r="B31" s="46"/>
      <c r="C31" s="47" t="s">
        <v>18</v>
      </c>
      <c r="D31" s="48">
        <v>207</v>
      </c>
      <c r="E31" s="48">
        <v>0</v>
      </c>
      <c r="F31" s="48">
        <v>459</v>
      </c>
      <c r="G31" s="48">
        <v>452</v>
      </c>
      <c r="H31" s="48">
        <v>0</v>
      </c>
      <c r="I31" s="48">
        <f>SUM(D31:H31)</f>
        <v>1118</v>
      </c>
      <c r="J31" s="49"/>
      <c r="O31" s="55"/>
      <c r="P31" s="55"/>
      <c r="Q31" s="55"/>
      <c r="R31" s="55"/>
    </row>
    <row r="32" spans="2:18" s="45" customFormat="1" ht="7.5" customHeight="1">
      <c r="B32" s="46"/>
      <c r="C32" s="47" t="s">
        <v>20</v>
      </c>
      <c r="D32" s="48">
        <v>1362.17</v>
      </c>
      <c r="E32" s="48">
        <v>0</v>
      </c>
      <c r="F32" s="48">
        <v>2067.78</v>
      </c>
      <c r="G32" s="48">
        <v>2028.13</v>
      </c>
      <c r="H32" s="48">
        <v>0</v>
      </c>
      <c r="I32" s="48">
        <f>SUM(D32:H32)</f>
        <v>5458.08</v>
      </c>
      <c r="J32" s="49"/>
      <c r="O32" s="55"/>
      <c r="P32" s="55"/>
      <c r="Q32" s="55"/>
      <c r="R32" s="55"/>
    </row>
    <row r="33" spans="2:18" s="50" customFormat="1" ht="7.5" customHeight="1">
      <c r="B33" s="51"/>
      <c r="C33" s="52" t="s">
        <v>4</v>
      </c>
      <c r="D33" s="53">
        <v>1431610</v>
      </c>
      <c r="E33" s="53">
        <v>0</v>
      </c>
      <c r="F33" s="53">
        <v>2218696</v>
      </c>
      <c r="G33" s="53">
        <v>2180360</v>
      </c>
      <c r="H33" s="53">
        <v>0</v>
      </c>
      <c r="I33" s="53">
        <f>SUM(D33:H33)</f>
        <v>5830666</v>
      </c>
      <c r="J33" s="54"/>
      <c r="O33" s="56"/>
      <c r="P33" s="56"/>
      <c r="Q33" s="56"/>
      <c r="R33" s="56"/>
    </row>
    <row r="34" spans="2:18" ht="9.75" customHeight="1">
      <c r="B34" s="8"/>
      <c r="C34" s="28" t="s">
        <v>9</v>
      </c>
      <c r="D34" s="29"/>
      <c r="E34" s="29"/>
      <c r="F34" s="29"/>
      <c r="G34" s="29"/>
      <c r="H34" s="29"/>
      <c r="I34" s="29"/>
      <c r="J34" s="15"/>
      <c r="O34" s="2"/>
      <c r="P34" s="2"/>
      <c r="Q34" s="2"/>
      <c r="R34" s="2"/>
    </row>
    <row r="35" spans="2:18" s="35" customFormat="1" ht="7.5" customHeight="1">
      <c r="B35" s="31"/>
      <c r="C35" s="32" t="s">
        <v>16</v>
      </c>
      <c r="D35" s="33">
        <v>1275</v>
      </c>
      <c r="E35" s="33">
        <v>0</v>
      </c>
      <c r="F35" s="33">
        <v>1526</v>
      </c>
      <c r="G35" s="33">
        <v>1486</v>
      </c>
      <c r="H35" s="33">
        <v>0</v>
      </c>
      <c r="I35" s="33"/>
      <c r="J35" s="34"/>
      <c r="O35" s="36"/>
      <c r="P35" s="36"/>
      <c r="Q35" s="36"/>
      <c r="R35" s="36"/>
    </row>
    <row r="36" spans="2:10" s="35" customFormat="1" ht="7.5" customHeight="1">
      <c r="B36" s="31"/>
      <c r="C36" s="37" t="s">
        <v>17</v>
      </c>
      <c r="D36" s="33">
        <v>189</v>
      </c>
      <c r="E36" s="33">
        <v>0</v>
      </c>
      <c r="F36" s="33">
        <v>255</v>
      </c>
      <c r="G36" s="33">
        <v>214</v>
      </c>
      <c r="H36" s="33">
        <v>0</v>
      </c>
      <c r="I36" s="33"/>
      <c r="J36" s="34"/>
    </row>
    <row r="37" spans="2:18" s="45" customFormat="1" ht="7.5" customHeight="1">
      <c r="B37" s="58"/>
      <c r="C37" s="47" t="s">
        <v>19</v>
      </c>
      <c r="D37" s="48">
        <v>382.5</v>
      </c>
      <c r="E37" s="48">
        <v>0</v>
      </c>
      <c r="F37" s="48">
        <v>458.1</v>
      </c>
      <c r="G37" s="48">
        <v>445.8</v>
      </c>
      <c r="H37" s="48">
        <v>0</v>
      </c>
      <c r="I37" s="48">
        <f>SUM(D37:H37)</f>
        <v>1286.4</v>
      </c>
      <c r="J37" s="49"/>
      <c r="O37" s="55"/>
      <c r="P37" s="55"/>
      <c r="Q37" s="55"/>
      <c r="R37" s="55"/>
    </row>
    <row r="38" spans="2:18" s="45" customFormat="1" ht="7.5" customHeight="1">
      <c r="B38" s="58"/>
      <c r="C38" s="47" t="s">
        <v>18</v>
      </c>
      <c r="D38" s="48">
        <v>57</v>
      </c>
      <c r="E38" s="48">
        <v>0</v>
      </c>
      <c r="F38" s="48">
        <v>78</v>
      </c>
      <c r="G38" s="48">
        <v>64.8</v>
      </c>
      <c r="H38" s="48">
        <v>0</v>
      </c>
      <c r="I38" s="48">
        <f>SUM(D38:H38)</f>
        <v>199.8</v>
      </c>
      <c r="J38" s="49"/>
      <c r="O38" s="55"/>
      <c r="P38" s="55"/>
      <c r="Q38" s="55"/>
      <c r="R38" s="55"/>
    </row>
    <row r="39" spans="2:10" s="45" customFormat="1" ht="7.5" customHeight="1">
      <c r="B39" s="46"/>
      <c r="C39" s="47" t="s">
        <v>20</v>
      </c>
      <c r="D39" s="48">
        <v>405.4</v>
      </c>
      <c r="E39" s="48">
        <v>0</v>
      </c>
      <c r="F39" s="48">
        <v>484.6</v>
      </c>
      <c r="G39" s="48">
        <v>470.5</v>
      </c>
      <c r="H39" s="48">
        <v>0</v>
      </c>
      <c r="I39" s="48">
        <f>SUM(D39:H39)</f>
        <v>1360.5</v>
      </c>
      <c r="J39" s="49"/>
    </row>
    <row r="40" spans="2:18" s="50" customFormat="1" ht="7.5" customHeight="1">
      <c r="B40" s="51"/>
      <c r="C40" s="52" t="s">
        <v>4</v>
      </c>
      <c r="D40" s="53">
        <v>458235</v>
      </c>
      <c r="E40" s="53">
        <v>0</v>
      </c>
      <c r="F40" s="53">
        <v>548804</v>
      </c>
      <c r="G40" s="53">
        <v>534069</v>
      </c>
      <c r="H40" s="53">
        <v>0</v>
      </c>
      <c r="I40" s="53">
        <f>SUM(D40:H40)</f>
        <v>1541108</v>
      </c>
      <c r="J40" s="54"/>
      <c r="O40" s="56"/>
      <c r="P40" s="56"/>
      <c r="Q40" s="56"/>
      <c r="R40" s="56"/>
    </row>
    <row r="41" spans="2:18" ht="9.75" customHeight="1">
      <c r="B41" s="8"/>
      <c r="C41" s="26" t="s">
        <v>10</v>
      </c>
      <c r="D41" s="29">
        <v>130.67</v>
      </c>
      <c r="E41" s="29" t="s">
        <v>5</v>
      </c>
      <c r="F41" s="29">
        <v>98.57</v>
      </c>
      <c r="G41" s="29">
        <v>-3</v>
      </c>
      <c r="H41" s="29" t="s">
        <v>5</v>
      </c>
      <c r="I41" s="29">
        <f>SUM(D41:H41)</f>
        <v>226.23999999999998</v>
      </c>
      <c r="J41" s="15"/>
      <c r="O41" s="2"/>
      <c r="P41" s="2"/>
      <c r="Q41" s="2"/>
      <c r="R41" s="2"/>
    </row>
    <row r="42" spans="2:16" ht="9.75" customHeight="1">
      <c r="B42" s="8"/>
      <c r="C42" s="28" t="s">
        <v>11</v>
      </c>
      <c r="D42" s="29"/>
      <c r="E42" s="29"/>
      <c r="F42" s="29"/>
      <c r="G42" s="29"/>
      <c r="H42" s="29"/>
      <c r="I42" s="29"/>
      <c r="J42" s="15"/>
      <c r="O42" s="2"/>
      <c r="P42" s="2"/>
    </row>
    <row r="43" spans="2:17" s="35" customFormat="1" ht="7.5" customHeight="1">
      <c r="B43" s="31"/>
      <c r="C43" s="32" t="s">
        <v>16</v>
      </c>
      <c r="D43" s="33">
        <v>908</v>
      </c>
      <c r="E43" s="33">
        <v>0</v>
      </c>
      <c r="F43" s="33">
        <v>1019</v>
      </c>
      <c r="G43" s="33">
        <v>945</v>
      </c>
      <c r="H43" s="33">
        <v>0</v>
      </c>
      <c r="I43" s="43"/>
      <c r="J43" s="34"/>
      <c r="O43" s="36"/>
      <c r="P43" s="36"/>
      <c r="Q43" s="36"/>
    </row>
    <row r="44" spans="2:17" s="35" customFormat="1" ht="7.5" customHeight="1">
      <c r="B44" s="31"/>
      <c r="C44" s="37" t="s">
        <v>17</v>
      </c>
      <c r="D44" s="33">
        <v>563</v>
      </c>
      <c r="E44" s="33">
        <v>0</v>
      </c>
      <c r="F44" s="33">
        <v>588</v>
      </c>
      <c r="G44" s="33">
        <v>614</v>
      </c>
      <c r="H44" s="33">
        <v>0</v>
      </c>
      <c r="I44" s="43"/>
      <c r="J44" s="34"/>
      <c r="O44" s="36"/>
      <c r="P44" s="36"/>
      <c r="Q44" s="36"/>
    </row>
    <row r="45" spans="2:17" s="45" customFormat="1" ht="7.5" customHeight="1">
      <c r="B45" s="46"/>
      <c r="C45" s="47" t="s">
        <v>19</v>
      </c>
      <c r="D45" s="48">
        <v>908</v>
      </c>
      <c r="E45" s="48">
        <v>0</v>
      </c>
      <c r="F45" s="48">
        <v>1019</v>
      </c>
      <c r="G45" s="48">
        <v>945</v>
      </c>
      <c r="H45" s="48">
        <v>0</v>
      </c>
      <c r="I45" s="62">
        <f>SUM(D45:H45)</f>
        <v>2872</v>
      </c>
      <c r="J45" s="49"/>
      <c r="O45" s="55"/>
      <c r="P45" s="55"/>
      <c r="Q45" s="55"/>
    </row>
    <row r="46" spans="2:17" s="45" customFormat="1" ht="7.5" customHeight="1">
      <c r="B46" s="46"/>
      <c r="C46" s="47" t="s">
        <v>18</v>
      </c>
      <c r="D46" s="48">
        <v>563</v>
      </c>
      <c r="E46" s="48">
        <v>0</v>
      </c>
      <c r="F46" s="48">
        <v>588</v>
      </c>
      <c r="G46" s="48">
        <v>614</v>
      </c>
      <c r="H46" s="48">
        <v>0</v>
      </c>
      <c r="I46" s="62"/>
      <c r="J46" s="49"/>
      <c r="O46" s="55"/>
      <c r="P46" s="55"/>
      <c r="Q46" s="55"/>
    </row>
    <row r="47" spans="2:17" s="45" customFormat="1" ht="7.5" customHeight="1">
      <c r="B47" s="46"/>
      <c r="C47" s="47" t="s">
        <v>20</v>
      </c>
      <c r="D47" s="48">
        <v>1816</v>
      </c>
      <c r="E47" s="48">
        <v>0</v>
      </c>
      <c r="F47" s="48">
        <v>2038</v>
      </c>
      <c r="G47" s="48">
        <v>1890</v>
      </c>
      <c r="H47" s="48">
        <v>0</v>
      </c>
      <c r="I47" s="62">
        <f>SUM(D47:H47)</f>
        <v>5744</v>
      </c>
      <c r="J47" s="49"/>
      <c r="O47" s="55"/>
      <c r="P47" s="55"/>
      <c r="Q47" s="55"/>
    </row>
    <row r="48" spans="2:18" s="50" customFormat="1" ht="7.5" customHeight="1">
      <c r="B48" s="51"/>
      <c r="C48" s="52" t="s">
        <v>4</v>
      </c>
      <c r="D48" s="53">
        <v>1087784</v>
      </c>
      <c r="E48" s="53">
        <v>0</v>
      </c>
      <c r="F48" s="53">
        <v>1220762</v>
      </c>
      <c r="G48" s="53">
        <v>1132110</v>
      </c>
      <c r="H48" s="53">
        <v>0</v>
      </c>
      <c r="I48" s="53">
        <f>SUM(D48:H48)</f>
        <v>3440656</v>
      </c>
      <c r="J48" s="54"/>
      <c r="O48" s="56"/>
      <c r="P48" s="56"/>
      <c r="Q48" s="56"/>
      <c r="R48" s="56"/>
    </row>
    <row r="49" spans="2:10" ht="9.75" customHeight="1">
      <c r="B49" s="8"/>
      <c r="C49" s="28" t="s">
        <v>12</v>
      </c>
      <c r="D49" s="29"/>
      <c r="E49" s="29"/>
      <c r="F49" s="29"/>
      <c r="G49" s="29"/>
      <c r="H49" s="29"/>
      <c r="I49" s="29"/>
      <c r="J49" s="15"/>
    </row>
    <row r="50" spans="2:10" s="35" customFormat="1" ht="7.5" customHeight="1">
      <c r="B50" s="31"/>
      <c r="C50" s="32" t="s">
        <v>16</v>
      </c>
      <c r="D50" s="33">
        <v>92</v>
      </c>
      <c r="E50" s="33">
        <v>0</v>
      </c>
      <c r="F50" s="33">
        <v>108</v>
      </c>
      <c r="G50" s="33">
        <v>105</v>
      </c>
      <c r="H50" s="33">
        <v>0</v>
      </c>
      <c r="I50" s="33"/>
      <c r="J50" s="34"/>
    </row>
    <row r="51" spans="2:10" s="35" customFormat="1" ht="7.5" customHeight="1">
      <c r="B51" s="31"/>
      <c r="C51" s="37" t="s">
        <v>17</v>
      </c>
      <c r="D51" s="33">
        <v>114</v>
      </c>
      <c r="E51" s="33">
        <v>0</v>
      </c>
      <c r="F51" s="33">
        <v>153</v>
      </c>
      <c r="G51" s="33">
        <v>134</v>
      </c>
      <c r="H51" s="33">
        <v>0</v>
      </c>
      <c r="I51" s="33"/>
      <c r="J51" s="34"/>
    </row>
    <row r="52" spans="2:10" ht="7.5" customHeight="1">
      <c r="B52" s="8"/>
      <c r="C52" s="26" t="s">
        <v>19</v>
      </c>
      <c r="D52" s="29">
        <v>27.6</v>
      </c>
      <c r="E52" s="29">
        <v>0</v>
      </c>
      <c r="F52" s="29">
        <v>32.7</v>
      </c>
      <c r="G52" s="29">
        <v>31.5</v>
      </c>
      <c r="H52" s="29">
        <v>0</v>
      </c>
      <c r="I52" s="29">
        <f>SUM(D52:H52)</f>
        <v>91.80000000000001</v>
      </c>
      <c r="J52" s="15"/>
    </row>
    <row r="53" spans="2:10" ht="7.5" customHeight="1">
      <c r="B53" s="8"/>
      <c r="C53" s="26" t="s">
        <v>18</v>
      </c>
      <c r="D53" s="29">
        <v>34.2</v>
      </c>
      <c r="E53" s="29">
        <v>0</v>
      </c>
      <c r="F53" s="29">
        <v>45.9</v>
      </c>
      <c r="G53" s="29">
        <v>40.2</v>
      </c>
      <c r="H53" s="29">
        <v>0</v>
      </c>
      <c r="I53" s="29">
        <f>SUM(D53:H53)</f>
        <v>120.3</v>
      </c>
      <c r="J53" s="15"/>
    </row>
    <row r="54" spans="2:10" ht="7.5" customHeight="1">
      <c r="B54" s="8"/>
      <c r="C54" s="26" t="s">
        <v>20</v>
      </c>
      <c r="D54" s="29">
        <v>55.2</v>
      </c>
      <c r="E54" s="29">
        <v>0</v>
      </c>
      <c r="F54" s="29">
        <v>65.4</v>
      </c>
      <c r="G54" s="29">
        <v>63</v>
      </c>
      <c r="H54" s="29">
        <v>0</v>
      </c>
      <c r="I54" s="29">
        <f>SUM(D54:H54)</f>
        <v>183.60000000000002</v>
      </c>
      <c r="J54" s="15"/>
    </row>
    <row r="55" spans="2:18" s="50" customFormat="1" ht="7.5" customHeight="1">
      <c r="B55" s="51"/>
      <c r="C55" s="52" t="s">
        <v>4</v>
      </c>
      <c r="D55" s="53">
        <v>33065</v>
      </c>
      <c r="E55" s="53">
        <v>0</v>
      </c>
      <c r="F55" s="53">
        <v>39175</v>
      </c>
      <c r="G55" s="53">
        <v>37737</v>
      </c>
      <c r="H55" s="53">
        <v>0</v>
      </c>
      <c r="I55" s="53">
        <f>SUM(D55:H55)</f>
        <v>109977</v>
      </c>
      <c r="J55" s="54"/>
      <c r="O55" s="56"/>
      <c r="P55" s="56"/>
      <c r="Q55" s="56"/>
      <c r="R55" s="56"/>
    </row>
    <row r="56" spans="2:18" ht="9.75" customHeight="1">
      <c r="B56" s="8"/>
      <c r="C56" s="26" t="s">
        <v>10</v>
      </c>
      <c r="D56" s="29">
        <v>-23.05</v>
      </c>
      <c r="E56" s="29" t="s">
        <v>5</v>
      </c>
      <c r="F56" s="29">
        <v>-64.05</v>
      </c>
      <c r="G56" s="29">
        <v>-59.31</v>
      </c>
      <c r="H56" s="29" t="s">
        <v>5</v>
      </c>
      <c r="I56" s="29">
        <f>SUM(D56:H56)</f>
        <v>-146.41</v>
      </c>
      <c r="J56" s="15"/>
      <c r="O56" s="2"/>
      <c r="P56" s="2"/>
      <c r="Q56" s="2"/>
      <c r="R56" s="2"/>
    </row>
    <row r="57" spans="2:18" ht="9.75" customHeight="1">
      <c r="B57" s="8"/>
      <c r="C57" s="28" t="s">
        <v>13</v>
      </c>
      <c r="D57" s="29"/>
      <c r="E57" s="29"/>
      <c r="F57" s="29"/>
      <c r="G57" s="29"/>
      <c r="H57" s="29"/>
      <c r="I57" s="29"/>
      <c r="J57" s="15"/>
      <c r="O57" s="2"/>
      <c r="P57" s="2"/>
      <c r="Q57" s="2"/>
      <c r="R57" s="2"/>
    </row>
    <row r="58" spans="2:18" s="35" customFormat="1" ht="7.5" customHeight="1">
      <c r="B58" s="31"/>
      <c r="C58" s="32" t="s">
        <v>16</v>
      </c>
      <c r="D58" s="42">
        <f aca="true" t="shared" si="2" ref="D58:H63">D28+D35+D43+D50</f>
        <v>3470</v>
      </c>
      <c r="E58" s="42">
        <f t="shared" si="2"/>
        <v>0</v>
      </c>
      <c r="F58" s="42">
        <f t="shared" si="2"/>
        <v>4504</v>
      </c>
      <c r="G58" s="42">
        <f t="shared" si="2"/>
        <v>4356</v>
      </c>
      <c r="H58" s="42">
        <f t="shared" si="2"/>
        <v>0</v>
      </c>
      <c r="I58" s="42"/>
      <c r="J58" s="34"/>
      <c r="O58" s="36"/>
      <c r="P58" s="36"/>
      <c r="Q58" s="36"/>
      <c r="R58" s="36"/>
    </row>
    <row r="59" spans="2:10" s="35" customFormat="1" ht="7.5" customHeight="1">
      <c r="B59" s="31"/>
      <c r="C59" s="37" t="s">
        <v>17</v>
      </c>
      <c r="D59" s="42">
        <f t="shared" si="2"/>
        <v>1073</v>
      </c>
      <c r="E59" s="42">
        <f t="shared" si="2"/>
        <v>0</v>
      </c>
      <c r="F59" s="42">
        <f t="shared" si="2"/>
        <v>1455</v>
      </c>
      <c r="G59" s="42">
        <f t="shared" si="2"/>
        <v>1414</v>
      </c>
      <c r="H59" s="42">
        <f t="shared" si="2"/>
        <v>0</v>
      </c>
      <c r="I59" s="42"/>
      <c r="J59" s="34"/>
    </row>
    <row r="60" spans="2:18" s="45" customFormat="1" ht="7.5" customHeight="1">
      <c r="B60" s="46"/>
      <c r="C60" s="47" t="s">
        <v>19</v>
      </c>
      <c r="D60" s="57">
        <f t="shared" si="2"/>
        <v>2513.1</v>
      </c>
      <c r="E60" s="57">
        <f t="shared" si="2"/>
        <v>0</v>
      </c>
      <c r="F60" s="57">
        <f t="shared" si="2"/>
        <v>3361.7999999999997</v>
      </c>
      <c r="G60" s="57">
        <f t="shared" si="2"/>
        <v>3242.3</v>
      </c>
      <c r="H60" s="57">
        <f t="shared" si="2"/>
        <v>0</v>
      </c>
      <c r="I60" s="57">
        <f>SUM(D60:H60)</f>
        <v>9117.2</v>
      </c>
      <c r="J60" s="49"/>
      <c r="O60" s="55"/>
      <c r="P60" s="55"/>
      <c r="Q60" s="55"/>
      <c r="R60" s="55"/>
    </row>
    <row r="61" spans="2:18" s="45" customFormat="1" ht="7.5" customHeight="1">
      <c r="B61" s="46"/>
      <c r="C61" s="47" t="s">
        <v>18</v>
      </c>
      <c r="D61" s="57">
        <f t="shared" si="2"/>
        <v>861.2</v>
      </c>
      <c r="E61" s="57">
        <f t="shared" si="2"/>
        <v>0</v>
      </c>
      <c r="F61" s="57">
        <f t="shared" si="2"/>
        <v>1170.9</v>
      </c>
      <c r="G61" s="57">
        <f t="shared" si="2"/>
        <v>1171</v>
      </c>
      <c r="H61" s="57">
        <f t="shared" si="2"/>
        <v>0</v>
      </c>
      <c r="I61" s="57">
        <f>SUM(D61:H61)</f>
        <v>3203.1000000000004</v>
      </c>
      <c r="J61" s="49"/>
      <c r="O61" s="55"/>
      <c r="P61" s="55"/>
      <c r="Q61" s="55"/>
      <c r="R61" s="55"/>
    </row>
    <row r="62" spans="2:18" s="45" customFormat="1" ht="7.5" customHeight="1">
      <c r="B62" s="46"/>
      <c r="C62" s="47" t="s">
        <v>20</v>
      </c>
      <c r="D62" s="57">
        <f t="shared" si="2"/>
        <v>3638.77</v>
      </c>
      <c r="E62" s="57">
        <f t="shared" si="2"/>
        <v>0</v>
      </c>
      <c r="F62" s="57">
        <f t="shared" si="2"/>
        <v>4655.78</v>
      </c>
      <c r="G62" s="57">
        <f t="shared" si="2"/>
        <v>4451.63</v>
      </c>
      <c r="H62" s="57">
        <f t="shared" si="2"/>
        <v>0</v>
      </c>
      <c r="I62" s="57">
        <f>SUM(D62:H62)</f>
        <v>12746.18</v>
      </c>
      <c r="J62" s="49"/>
      <c r="O62" s="55"/>
      <c r="P62" s="55"/>
      <c r="Q62" s="55"/>
      <c r="R62" s="55"/>
    </row>
    <row r="63" spans="2:18" s="50" customFormat="1" ht="7.5" customHeight="1">
      <c r="B63" s="51"/>
      <c r="C63" s="52" t="s">
        <v>4</v>
      </c>
      <c r="D63" s="59">
        <f t="shared" si="2"/>
        <v>3010694</v>
      </c>
      <c r="E63" s="59">
        <f t="shared" si="2"/>
        <v>0</v>
      </c>
      <c r="F63" s="59">
        <f t="shared" si="2"/>
        <v>4027437</v>
      </c>
      <c r="G63" s="59">
        <f t="shared" si="2"/>
        <v>3884276</v>
      </c>
      <c r="H63" s="59">
        <f t="shared" si="2"/>
        <v>0</v>
      </c>
      <c r="I63" s="59">
        <f>SUM(D63:H63)</f>
        <v>10922407</v>
      </c>
      <c r="J63" s="54"/>
      <c r="O63" s="56"/>
      <c r="P63" s="56"/>
      <c r="Q63" s="56"/>
      <c r="R63" s="56"/>
    </row>
    <row r="64" spans="2:18" ht="9.75" customHeight="1">
      <c r="B64" s="8"/>
      <c r="C64" s="26" t="s">
        <v>10</v>
      </c>
      <c r="D64" s="29">
        <f>+D56+D41</f>
        <v>107.61999999999999</v>
      </c>
      <c r="E64" s="29"/>
      <c r="F64" s="29">
        <f>+F56+F41</f>
        <v>34.519999999999996</v>
      </c>
      <c r="G64" s="29">
        <f>+G56+G41</f>
        <v>-62.31</v>
      </c>
      <c r="H64" s="29">
        <f>+H56+H41</f>
        <v>0</v>
      </c>
      <c r="I64" s="29">
        <f>SUM(D64:H64)</f>
        <v>79.82999999999998</v>
      </c>
      <c r="J64" s="15"/>
      <c r="O64" s="2"/>
      <c r="P64" s="2"/>
      <c r="Q64" s="2"/>
      <c r="R64" s="2"/>
    </row>
    <row r="65" spans="2:18" ht="9.75" customHeight="1">
      <c r="B65" s="8"/>
      <c r="C65" s="28" t="s">
        <v>14</v>
      </c>
      <c r="D65" s="29"/>
      <c r="E65" s="29"/>
      <c r="F65" s="29"/>
      <c r="G65" s="29"/>
      <c r="H65" s="29"/>
      <c r="I65" s="29"/>
      <c r="J65" s="15"/>
      <c r="O65" s="2"/>
      <c r="P65" s="2"/>
      <c r="Q65" s="2"/>
      <c r="R65" s="2"/>
    </row>
    <row r="66" spans="2:18" s="35" customFormat="1" ht="7.5" customHeight="1">
      <c r="B66" s="31"/>
      <c r="C66" s="32" t="s">
        <v>16</v>
      </c>
      <c r="D66" s="42">
        <f aca="true" t="shared" si="3" ref="D66:H71">D21+D58</f>
        <v>20510</v>
      </c>
      <c r="E66" s="42">
        <f t="shared" si="3"/>
        <v>4961</v>
      </c>
      <c r="F66" s="42">
        <f t="shared" si="3"/>
        <v>49015</v>
      </c>
      <c r="G66" s="42">
        <f t="shared" si="3"/>
        <v>49442</v>
      </c>
      <c r="H66" s="42">
        <f t="shared" si="3"/>
        <v>157</v>
      </c>
      <c r="I66" s="42"/>
      <c r="J66" s="34"/>
      <c r="O66" s="36"/>
      <c r="P66" s="36"/>
      <c r="Q66" s="36"/>
      <c r="R66" s="36"/>
    </row>
    <row r="67" spans="2:10" s="35" customFormat="1" ht="7.5" customHeight="1">
      <c r="B67" s="44"/>
      <c r="C67" s="37" t="s">
        <v>17</v>
      </c>
      <c r="D67" s="42">
        <f t="shared" si="3"/>
        <v>2849</v>
      </c>
      <c r="E67" s="42">
        <f t="shared" si="3"/>
        <v>657</v>
      </c>
      <c r="F67" s="42">
        <f t="shared" si="3"/>
        <v>5557</v>
      </c>
      <c r="G67" s="42">
        <f t="shared" si="3"/>
        <v>5555</v>
      </c>
      <c r="H67" s="42">
        <f t="shared" si="3"/>
        <v>0</v>
      </c>
      <c r="I67" s="42"/>
      <c r="J67" s="34"/>
    </row>
    <row r="68" spans="2:10" s="45" customFormat="1" ht="7.5" customHeight="1">
      <c r="B68" s="58"/>
      <c r="C68" s="47" t="s">
        <v>19</v>
      </c>
      <c r="D68" s="57">
        <f t="shared" si="3"/>
        <v>6517.75</v>
      </c>
      <c r="E68" s="57">
        <f t="shared" si="3"/>
        <v>651.2900000000001</v>
      </c>
      <c r="F68" s="57">
        <f t="shared" si="3"/>
        <v>21200.94</v>
      </c>
      <c r="G68" s="57">
        <f t="shared" si="3"/>
        <v>21370.1</v>
      </c>
      <c r="H68" s="57">
        <f t="shared" si="3"/>
        <v>8.48</v>
      </c>
      <c r="I68" s="57">
        <f>SUM(D68:H68)</f>
        <v>49748.560000000005</v>
      </c>
      <c r="J68" s="49"/>
    </row>
    <row r="69" spans="2:10" s="45" customFormat="1" ht="7.5" customHeight="1">
      <c r="B69" s="58"/>
      <c r="C69" s="47" t="s">
        <v>18</v>
      </c>
      <c r="D69" s="57">
        <f t="shared" si="3"/>
        <v>1321.1</v>
      </c>
      <c r="E69" s="57">
        <f t="shared" si="3"/>
        <v>98.80000000000001</v>
      </c>
      <c r="F69" s="57">
        <f t="shared" si="3"/>
        <v>2688.51</v>
      </c>
      <c r="G69" s="57">
        <f t="shared" si="3"/>
        <v>2747.28</v>
      </c>
      <c r="H69" s="57">
        <f t="shared" si="3"/>
        <v>0</v>
      </c>
      <c r="I69" s="57">
        <f>SUM(D69:H69)</f>
        <v>6855.6900000000005</v>
      </c>
      <c r="J69" s="49"/>
    </row>
    <row r="70" spans="2:10" s="45" customFormat="1" ht="7.5" customHeight="1">
      <c r="B70" s="58"/>
      <c r="C70" s="47" t="s">
        <v>20</v>
      </c>
      <c r="D70" s="57">
        <f>+D62+D25</f>
        <v>9492.86</v>
      </c>
      <c r="E70" s="57">
        <f>+E62+E25</f>
        <v>948.0799999999999</v>
      </c>
      <c r="F70" s="57">
        <f>+F62+F25</f>
        <v>30358.659999999996</v>
      </c>
      <c r="G70" s="57">
        <f>+G62+G25</f>
        <v>30454.640000000003</v>
      </c>
      <c r="H70" s="57">
        <f>+H62+H25</f>
        <v>15.8</v>
      </c>
      <c r="I70" s="57">
        <f>SUM(D70:H70)</f>
        <v>71270.04000000001</v>
      </c>
      <c r="J70" s="49"/>
    </row>
    <row r="71" spans="2:10" s="50" customFormat="1" ht="7.5" customHeight="1">
      <c r="B71" s="60"/>
      <c r="C71" s="52" t="s">
        <v>4</v>
      </c>
      <c r="D71" s="59">
        <f t="shared" si="3"/>
        <v>12570175</v>
      </c>
      <c r="E71" s="59">
        <f>E26+E63</f>
        <v>1554677</v>
      </c>
      <c r="F71" s="59">
        <f>F26+F63</f>
        <v>46612973</v>
      </c>
      <c r="G71" s="59">
        <f>G26+G63</f>
        <v>47156722</v>
      </c>
      <c r="H71" s="59">
        <f>H26+H63</f>
        <v>20231</v>
      </c>
      <c r="I71" s="61">
        <f>SUM(D71:H71)</f>
        <v>107914778</v>
      </c>
      <c r="J71" s="54"/>
    </row>
    <row r="72" spans="2:18" ht="9.75" customHeight="1">
      <c r="B72" s="8"/>
      <c r="C72" s="26" t="s">
        <v>10</v>
      </c>
      <c r="D72" s="29">
        <f>D64</f>
        <v>107.61999999999999</v>
      </c>
      <c r="E72" s="29"/>
      <c r="F72" s="29">
        <f>F64</f>
        <v>34.519999999999996</v>
      </c>
      <c r="G72" s="29">
        <f>G64</f>
        <v>-62.31</v>
      </c>
      <c r="H72" s="29" t="s">
        <v>5</v>
      </c>
      <c r="I72" s="29">
        <f>I64</f>
        <v>79.82999999999998</v>
      </c>
      <c r="J72" s="15"/>
      <c r="P72" s="1"/>
      <c r="Q72" s="1"/>
      <c r="R72" s="2"/>
    </row>
    <row r="73" spans="2:18" ht="4.5" customHeight="1">
      <c r="B73" s="8"/>
      <c r="C73" s="26"/>
      <c r="D73" s="29"/>
      <c r="E73" s="29"/>
      <c r="F73" s="29"/>
      <c r="G73" s="29"/>
      <c r="H73" s="29"/>
      <c r="I73" s="29"/>
      <c r="J73" s="15"/>
      <c r="P73" s="1"/>
      <c r="Q73" s="1"/>
      <c r="R73" s="2"/>
    </row>
    <row r="74" spans="2:18" ht="7.5" customHeight="1">
      <c r="B74" s="8"/>
      <c r="C74" s="26"/>
      <c r="D74" s="29"/>
      <c r="E74" s="29"/>
      <c r="F74" s="29"/>
      <c r="G74" s="29"/>
      <c r="H74" s="30" t="s">
        <v>15</v>
      </c>
      <c r="I74" s="63">
        <f>+I72+I70</f>
        <v>71349.87000000001</v>
      </c>
      <c r="J74" s="15"/>
      <c r="P74" s="1"/>
      <c r="Q74" s="1"/>
      <c r="R74" s="2"/>
    </row>
    <row r="75" spans="2:10" ht="6" customHeight="1">
      <c r="B75" s="11"/>
      <c r="C75" s="12"/>
      <c r="D75" s="13"/>
      <c r="E75" s="13"/>
      <c r="F75" s="13"/>
      <c r="G75" s="13"/>
      <c r="H75" s="13"/>
      <c r="I75" s="13"/>
      <c r="J75" s="16"/>
    </row>
    <row r="76" spans="2:17" ht="19.5" customHeight="1">
      <c r="B76" s="25"/>
      <c r="C76" s="7"/>
      <c r="D76" s="7"/>
      <c r="E76" s="7"/>
      <c r="F76" s="7"/>
      <c r="G76" s="7"/>
      <c r="H76" s="7"/>
      <c r="I76" s="7"/>
      <c r="J76" s="20" t="s">
        <v>21</v>
      </c>
      <c r="Q76" s="1" t="s">
        <v>5</v>
      </c>
    </row>
    <row r="77" spans="2:10" ht="12">
      <c r="B77" s="7"/>
      <c r="C77" s="7"/>
      <c r="D77" s="7"/>
      <c r="E77" s="7"/>
      <c r="F77" s="7"/>
      <c r="G77" s="7"/>
      <c r="H77" s="7"/>
      <c r="I77" s="7"/>
      <c r="J77" s="6"/>
    </row>
    <row r="78" spans="2:10" ht="12">
      <c r="B78" s="7"/>
      <c r="C78" s="7"/>
      <c r="D78" s="7"/>
      <c r="E78" s="7"/>
      <c r="F78" s="7"/>
      <c r="G78" s="7"/>
      <c r="H78" s="7"/>
      <c r="I78" s="7"/>
      <c r="J78" s="6"/>
    </row>
    <row r="79" spans="2:10" ht="12">
      <c r="B79" s="7"/>
      <c r="C79" s="7"/>
      <c r="D79" s="7"/>
      <c r="E79" s="7"/>
      <c r="F79" s="7"/>
      <c r="G79" s="7"/>
      <c r="H79" s="7"/>
      <c r="I79" s="7"/>
      <c r="J79" s="6"/>
    </row>
    <row r="80" spans="2:10" ht="12">
      <c r="B80" s="7"/>
      <c r="C80" s="7"/>
      <c r="D80" s="7"/>
      <c r="E80" s="7"/>
      <c r="F80" s="7"/>
      <c r="G80" s="7"/>
      <c r="H80" s="7"/>
      <c r="I80" s="7"/>
      <c r="J80" s="6"/>
    </row>
    <row r="81" spans="2:10" ht="12">
      <c r="B81" s="7"/>
      <c r="C81" s="7"/>
      <c r="D81" s="7"/>
      <c r="E81" s="7"/>
      <c r="F81" s="7"/>
      <c r="G81" s="7"/>
      <c r="H81" s="7"/>
      <c r="I81" s="7"/>
      <c r="J81" s="6"/>
    </row>
    <row r="82" spans="2:10" ht="12">
      <c r="B82" s="7"/>
      <c r="C82" s="7"/>
      <c r="D82" s="7"/>
      <c r="E82" s="7"/>
      <c r="F82" s="7"/>
      <c r="G82" s="7"/>
      <c r="H82" s="7"/>
      <c r="I82" s="7"/>
      <c r="J82" s="6"/>
    </row>
    <row r="83" spans="2:10" ht="12">
      <c r="B83" s="7"/>
      <c r="C83" s="7"/>
      <c r="D83" s="7"/>
      <c r="E83" s="7"/>
      <c r="F83" s="7"/>
      <c r="G83" s="7"/>
      <c r="H83" s="7"/>
      <c r="I83" s="7"/>
      <c r="J83" s="6"/>
    </row>
    <row r="84" spans="2:10" ht="12">
      <c r="B84" s="7"/>
      <c r="C84" s="7"/>
      <c r="D84" s="7"/>
      <c r="E84" s="7"/>
      <c r="F84" s="7"/>
      <c r="G84" s="7"/>
      <c r="H84" s="7"/>
      <c r="I84" s="7"/>
      <c r="J84" s="6"/>
    </row>
    <row r="85" spans="2:10" ht="12">
      <c r="B85" s="7"/>
      <c r="C85" s="7"/>
      <c r="D85" s="7"/>
      <c r="E85" s="7"/>
      <c r="F85" s="7"/>
      <c r="G85" s="7"/>
      <c r="H85" s="7"/>
      <c r="I85" s="7"/>
      <c r="J85" s="6"/>
    </row>
    <row r="86" spans="2:10" ht="12">
      <c r="B86" s="7"/>
      <c r="C86" s="7"/>
      <c r="D86" s="7"/>
      <c r="E86" s="7"/>
      <c r="F86" s="7"/>
      <c r="G86" s="7"/>
      <c r="H86" s="7"/>
      <c r="I86" s="7"/>
      <c r="J86" s="6"/>
    </row>
    <row r="87" spans="2:10" ht="12">
      <c r="B87" s="7"/>
      <c r="C87" s="7"/>
      <c r="D87" s="7"/>
      <c r="E87" s="7"/>
      <c r="F87" s="7"/>
      <c r="G87" s="7"/>
      <c r="H87" s="7"/>
      <c r="I87" s="7"/>
      <c r="J87" s="6"/>
    </row>
    <row r="88" spans="2:10" ht="12">
      <c r="B88" s="7"/>
      <c r="C88" s="7"/>
      <c r="D88" s="7"/>
      <c r="E88" s="7"/>
      <c r="F88" s="7"/>
      <c r="G88" s="7"/>
      <c r="H88" s="7"/>
      <c r="I88" s="7"/>
      <c r="J88" s="6"/>
    </row>
    <row r="89" spans="2:10" ht="12">
      <c r="B89" s="7"/>
      <c r="C89" s="7"/>
      <c r="D89" s="7"/>
      <c r="E89" s="7"/>
      <c r="F89" s="7"/>
      <c r="G89" s="7"/>
      <c r="H89" s="7"/>
      <c r="I89" s="7"/>
      <c r="J89" s="6"/>
    </row>
    <row r="90" spans="2:10" ht="12">
      <c r="B90" s="7"/>
      <c r="C90" s="7"/>
      <c r="D90" s="7"/>
      <c r="E90" s="7"/>
      <c r="F90" s="7"/>
      <c r="G90" s="7"/>
      <c r="H90" s="7"/>
      <c r="I90" s="7"/>
      <c r="J90" s="6"/>
    </row>
    <row r="91" spans="2:10" ht="12">
      <c r="B91" s="7"/>
      <c r="C91" s="7"/>
      <c r="D91" s="7"/>
      <c r="E91" s="7"/>
      <c r="F91" s="7"/>
      <c r="G91" s="7"/>
      <c r="H91" s="7"/>
      <c r="I91" s="7"/>
      <c r="J91" s="6"/>
    </row>
    <row r="92" spans="2:10" ht="12">
      <c r="B92" s="7"/>
      <c r="C92" s="7"/>
      <c r="D92" s="7"/>
      <c r="E92" s="7"/>
      <c r="F92" s="7"/>
      <c r="G92" s="7"/>
      <c r="H92" s="7"/>
      <c r="I92" s="7"/>
      <c r="J92" s="6"/>
    </row>
    <row r="93" spans="2:10" ht="12">
      <c r="B93" s="7"/>
      <c r="C93" s="7"/>
      <c r="D93" s="7"/>
      <c r="E93" s="7"/>
      <c r="F93" s="7"/>
      <c r="G93" s="7"/>
      <c r="H93" s="7"/>
      <c r="I93" s="7"/>
      <c r="J93" s="6"/>
    </row>
    <row r="94" spans="2:10" ht="12">
      <c r="B94" s="7"/>
      <c r="C94" s="7"/>
      <c r="D94" s="7"/>
      <c r="E94" s="7"/>
      <c r="F94" s="7"/>
      <c r="G94" s="7"/>
      <c r="H94" s="7" t="s">
        <v>5</v>
      </c>
      <c r="I94" s="7"/>
      <c r="J94" s="6"/>
    </row>
    <row r="95" spans="2:10" ht="12">
      <c r="B95" s="7"/>
      <c r="C95" s="7"/>
      <c r="D95" s="7"/>
      <c r="E95" s="7"/>
      <c r="F95" s="7"/>
      <c r="G95" s="7"/>
      <c r="H95" s="7"/>
      <c r="I95" s="7"/>
      <c r="J95" s="6"/>
    </row>
    <row r="96" spans="2:10" ht="12">
      <c r="B96" s="7"/>
      <c r="C96" s="7"/>
      <c r="D96" s="7"/>
      <c r="E96" s="7"/>
      <c r="F96" s="7"/>
      <c r="G96" s="7"/>
      <c r="H96" s="7"/>
      <c r="I96" s="7"/>
      <c r="J96" s="6"/>
    </row>
    <row r="97" spans="2:10" ht="12">
      <c r="B97" s="6"/>
      <c r="C97" s="6"/>
      <c r="D97" s="6"/>
      <c r="E97" s="6"/>
      <c r="F97" s="6"/>
      <c r="G97" s="6"/>
      <c r="H97" s="6"/>
      <c r="I97" s="6"/>
      <c r="J97" s="6"/>
    </row>
    <row r="98" spans="2:10" ht="12">
      <c r="B98" s="6"/>
      <c r="C98" s="6"/>
      <c r="D98" s="6"/>
      <c r="E98" s="6"/>
      <c r="F98" s="6"/>
      <c r="G98" s="6"/>
      <c r="H98" s="6"/>
      <c r="I98" s="6"/>
      <c r="J98" s="6"/>
    </row>
    <row r="99" spans="2:10" ht="12">
      <c r="B99" s="6"/>
      <c r="C99" s="6"/>
      <c r="D99" s="6"/>
      <c r="E99" s="6"/>
      <c r="F99" s="6"/>
      <c r="G99" s="6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6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6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6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6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6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6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6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6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6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6"/>
      <c r="H110" s="6"/>
      <c r="I110" s="6"/>
      <c r="J110" s="6"/>
    </row>
    <row r="111" spans="2:10" ht="12">
      <c r="B111" s="6"/>
      <c r="C111" s="6"/>
      <c r="D111" s="6"/>
      <c r="E111" s="6"/>
      <c r="F111" s="6"/>
      <c r="G111" s="6"/>
      <c r="H111" s="6"/>
      <c r="I111" s="6"/>
      <c r="J111" s="6"/>
    </row>
    <row r="112" spans="2:10" ht="12">
      <c r="B112" s="6"/>
      <c r="C112" s="6"/>
      <c r="D112" s="6"/>
      <c r="E112" s="6"/>
      <c r="F112" s="6"/>
      <c r="G112" s="6"/>
      <c r="H112" s="6"/>
      <c r="I112" s="6"/>
      <c r="J112" s="6"/>
    </row>
    <row r="113" spans="2:10" ht="12">
      <c r="B113" s="6"/>
      <c r="C113" s="6"/>
      <c r="D113" s="6"/>
      <c r="E113" s="6"/>
      <c r="F113" s="6"/>
      <c r="G113" s="6"/>
      <c r="H113" s="6"/>
      <c r="I113" s="6"/>
      <c r="J113" s="6"/>
    </row>
    <row r="114" spans="2:10" ht="12">
      <c r="B114" s="6"/>
      <c r="C114" s="6"/>
      <c r="D114" s="6"/>
      <c r="E114" s="6"/>
      <c r="F114" s="6"/>
      <c r="G114" s="6"/>
      <c r="H114" s="6"/>
      <c r="I114" s="6"/>
      <c r="J114" s="6"/>
    </row>
    <row r="115" spans="2:10" ht="12">
      <c r="B115" s="6"/>
      <c r="C115" s="6"/>
      <c r="D115" s="6"/>
      <c r="E115" s="6"/>
      <c r="F115" s="6"/>
      <c r="G115" s="6"/>
      <c r="H115" s="6"/>
      <c r="I115" s="6"/>
      <c r="J115" s="6"/>
    </row>
    <row r="116" spans="2:10" ht="12">
      <c r="B116" s="6"/>
      <c r="C116" s="6"/>
      <c r="D116" s="6"/>
      <c r="E116" s="6"/>
      <c r="F116" s="6"/>
      <c r="G116" s="6"/>
      <c r="H116" s="6"/>
      <c r="I116" s="6"/>
      <c r="J116" s="6"/>
    </row>
    <row r="117" spans="2:10" ht="12">
      <c r="B117" s="6"/>
      <c r="C117" s="6"/>
      <c r="D117" s="6"/>
      <c r="E117" s="6"/>
      <c r="F117" s="6"/>
      <c r="G117" s="6"/>
      <c r="H117" s="6"/>
      <c r="I117" s="6"/>
      <c r="J117" s="6"/>
    </row>
    <row r="118" spans="2:10" ht="12">
      <c r="B118" s="6"/>
      <c r="C118" s="6"/>
      <c r="D118" s="6"/>
      <c r="E118" s="6"/>
      <c r="F118" s="6"/>
      <c r="G118" s="6"/>
      <c r="H118" s="6"/>
      <c r="I118" s="6"/>
      <c r="J118" s="6"/>
    </row>
    <row r="119" spans="2:10" ht="12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12">
      <c r="B120" s="6"/>
      <c r="C120" s="6"/>
      <c r="D120" s="6"/>
      <c r="E120" s="6"/>
      <c r="F120" s="6"/>
      <c r="G120" s="6"/>
      <c r="H120" s="6"/>
      <c r="I120" s="6"/>
      <c r="J120" s="6"/>
    </row>
    <row r="121" spans="2:10" ht="12">
      <c r="B121" s="6"/>
      <c r="C121" s="6"/>
      <c r="D121" s="6"/>
      <c r="E121" s="6"/>
      <c r="F121" s="6"/>
      <c r="G121" s="6"/>
      <c r="H121" s="6"/>
      <c r="I121" s="6"/>
      <c r="J121" s="6"/>
    </row>
    <row r="122" spans="2:10" ht="12">
      <c r="B122" s="6"/>
      <c r="C122" s="6"/>
      <c r="D122" s="6"/>
      <c r="E122" s="6"/>
      <c r="F122" s="6"/>
      <c r="G122" s="6"/>
      <c r="H122" s="6"/>
      <c r="I122" s="6"/>
      <c r="J122" s="6"/>
    </row>
    <row r="123" spans="2:10" ht="12">
      <c r="B123" s="6"/>
      <c r="C123" s="6"/>
      <c r="D123" s="6"/>
      <c r="E123" s="6"/>
      <c r="F123" s="6"/>
      <c r="G123" s="6"/>
      <c r="H123" s="6"/>
      <c r="I123" s="6"/>
      <c r="J123" s="6"/>
    </row>
    <row r="124" spans="2:10" ht="12">
      <c r="B124" s="6"/>
      <c r="C124" s="6"/>
      <c r="D124" s="6"/>
      <c r="E124" s="6"/>
      <c r="F124" s="6"/>
      <c r="G124" s="6"/>
      <c r="H124" s="6"/>
      <c r="I124" s="6"/>
      <c r="J124" s="6"/>
    </row>
    <row r="125" spans="2:10" ht="12">
      <c r="B125" s="6"/>
      <c r="C125" s="6"/>
      <c r="D125" s="6"/>
      <c r="E125" s="6"/>
      <c r="F125" s="6"/>
      <c r="G125" s="6"/>
      <c r="H125" s="6"/>
      <c r="I125" s="6"/>
      <c r="J125" s="6"/>
    </row>
    <row r="126" spans="2:10" ht="12">
      <c r="B126" s="6"/>
      <c r="C126" s="6"/>
      <c r="D126" s="6"/>
      <c r="E126" s="6"/>
      <c r="F126" s="6"/>
      <c r="G126" s="6"/>
      <c r="H126" s="6"/>
      <c r="I126" s="6"/>
      <c r="J126" s="6"/>
    </row>
    <row r="127" spans="2:10" ht="12">
      <c r="B127" s="6"/>
      <c r="C127" s="6"/>
      <c r="D127" s="6"/>
      <c r="E127" s="6"/>
      <c r="F127" s="6"/>
      <c r="G127" s="6"/>
      <c r="H127" s="6"/>
      <c r="I127" s="6"/>
      <c r="J127" s="6"/>
    </row>
    <row r="128" spans="2:10" ht="12">
      <c r="B128" s="6"/>
      <c r="C128" s="6"/>
      <c r="D128" s="6"/>
      <c r="E128" s="6"/>
      <c r="F128" s="6"/>
      <c r="G128" s="6"/>
      <c r="H128" s="6"/>
      <c r="I128" s="6"/>
      <c r="J128" s="6"/>
    </row>
    <row r="129" spans="2:10" ht="12">
      <c r="B129" s="6"/>
      <c r="C129" s="6"/>
      <c r="D129" s="6"/>
      <c r="E129" s="6"/>
      <c r="F129" s="6"/>
      <c r="G129" s="6"/>
      <c r="H129" s="6"/>
      <c r="I129" s="6"/>
      <c r="J129" s="6"/>
    </row>
    <row r="130" spans="2:10" ht="12">
      <c r="B130" s="6"/>
      <c r="C130" s="6"/>
      <c r="D130" s="6"/>
      <c r="E130" s="6"/>
      <c r="F130" s="6"/>
      <c r="G130" s="6"/>
      <c r="H130" s="6"/>
      <c r="I130" s="6"/>
      <c r="J130" s="6"/>
    </row>
    <row r="131" spans="2:10" ht="12">
      <c r="B131" s="6"/>
      <c r="C131" s="6"/>
      <c r="D131" s="6"/>
      <c r="E131" s="6"/>
      <c r="F131" s="6"/>
      <c r="G131" s="6"/>
      <c r="H131" s="6"/>
      <c r="I131" s="6"/>
      <c r="J131" s="6"/>
    </row>
    <row r="132" spans="2:10" ht="12">
      <c r="B132" s="6"/>
      <c r="C132" s="6"/>
      <c r="D132" s="6"/>
      <c r="E132" s="6"/>
      <c r="F132" s="6"/>
      <c r="G132" s="6"/>
      <c r="H132" s="6"/>
      <c r="I132" s="6"/>
      <c r="J132" s="6"/>
    </row>
    <row r="133" spans="2:10" ht="12">
      <c r="B133" s="6"/>
      <c r="C133" s="6"/>
      <c r="D133" s="6"/>
      <c r="E133" s="6"/>
      <c r="F133" s="6"/>
      <c r="G133" s="6"/>
      <c r="H133" s="6"/>
      <c r="I133" s="6"/>
      <c r="J133" s="6"/>
    </row>
    <row r="134" spans="2:10" ht="12">
      <c r="B134" s="6"/>
      <c r="C134" s="6"/>
      <c r="D134" s="6"/>
      <c r="E134" s="6"/>
      <c r="F134" s="6"/>
      <c r="G134" s="6"/>
      <c r="H134" s="6"/>
      <c r="I134" s="6"/>
      <c r="J134" s="6"/>
    </row>
    <row r="135" spans="2:10" ht="12">
      <c r="B135" s="6"/>
      <c r="C135" s="6"/>
      <c r="D135" s="6"/>
      <c r="E135" s="6"/>
      <c r="F135" s="6"/>
      <c r="G135" s="6"/>
      <c r="H135" s="6"/>
      <c r="I135" s="6"/>
      <c r="J135" s="6"/>
    </row>
  </sheetData>
  <sheetProtection/>
  <printOptions/>
  <pageMargins left="0.95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2013-06-25T19:07:03Z</cp:lastPrinted>
  <dcterms:created xsi:type="dcterms:W3CDTF">1998-01-05T13:16:09Z</dcterms:created>
  <dcterms:modified xsi:type="dcterms:W3CDTF">2013-06-25T19:07:27Z</dcterms:modified>
  <cp:category/>
  <cp:version/>
  <cp:contentType/>
  <cp:contentStatus/>
</cp:coreProperties>
</file>